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АО ЮТЭК\2022\Август 2022 года ЮТЭК\отчёты\Раскрытие инфы на сайте\Раскрытие на новом сайте\45.г и 45.д\"/>
    </mc:Choice>
  </mc:AlternateContent>
  <bookViews>
    <workbookView xWindow="0" yWindow="0" windowWidth="28800" windowHeight="12300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vl">'[5]уровень напряжения'!$XFD$1:$XFD$13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'[6]16'!$E$15:$I$16,'[6]16'!$E$18:$I$20,'[6]16'!$E$23:$I$23,'[6]16'!$E$26:$I$26,'[6]16'!$E$29:$I$29,'[6]16'!$E$32:$I$32,'[6]16'!$E$35:$I$35,'[6]16'!$B$34,'[6]16'!$B$37</definedName>
    <definedName name="P1_SCOPE_17_PRT" hidden="1">'[6]17'!$E$13:$H$21,'[6]17'!$J$9:$J$11,'[6]17'!$J$13:$J$21,'[6]17'!$E$24:$H$26,'[6]17'!$E$28:$H$36,'[6]17'!$J$24:$M$26,'[6]17'!$J$28:$M$36,'[6]17'!$E$39:$H$41</definedName>
    <definedName name="P1_SCOPE_4_PRT" hidden="1">'[6]4'!$F$23:$I$23,'[6]4'!$F$25:$I$25,'[6]4'!$F$27:$I$31,'[6]4'!$K$14:$N$20,'[6]4'!$K$23:$N$23,'[6]4'!$K$25:$N$25,'[6]4'!$K$27:$N$31,'[6]4'!$P$14:$S$20,'[6]4'!$P$23:$S$23</definedName>
    <definedName name="P1_SCOPE_5_PRT" hidden="1">'[6]5'!$F$23:$I$23,'[6]5'!$F$25:$I$25,'[6]5'!$F$27:$I$31,'[6]5'!$K$14:$N$21,'[6]5'!$K$23:$N$23,'[6]5'!$K$25:$N$25,'[6]5'!$K$27:$N$31,'[6]5'!$P$14:$S$21,'[6]5'!$P$23:$S$23</definedName>
    <definedName name="P1_SCOPE_F1_PRT" hidden="1">'[6]Ф-1 (для АО-энерго)'!$D$74:$E$84,'[6]Ф-1 (для АО-энерго)'!$D$71:$E$72,'[6]Ф-1 (для АО-энерго)'!$D$66:$E$69,'[6]Ф-1 (для АО-энерго)'!$D$61:$E$64</definedName>
    <definedName name="P1_SCOPE_F2_PRT" hidden="1">'[6]Ф-2 (для АО-энерго)'!$G$56,'[6]Ф-2 (для АО-энерго)'!$E$55:$E$56,'[6]Ф-2 (для АО-энерго)'!$F$55:$G$55,'[6]Ф-2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[6]перекрестка!$H$15:$H$19,[6]перекрестка!$H$21:$H$25,[6]перекрестка!$J$14:$J$25,[6]перекрестка!$K$15:$K$19,[6]перекрестка!$K$21:$K$25</definedName>
    <definedName name="P1_SCOPE_SV_LD" hidden="1">#REF!,#REF!,#REF!,#REF!,#REF!,#REF!,#REF!</definedName>
    <definedName name="P1_SCOPE_SV_LD1" hidden="1">[6]свод!$E$70:$M$79,[6]свод!$E$81:$M$81,[6]свод!$E$83:$M$88,[6]свод!$E$90:$M$90,[6]свод!$E$92:$M$96,[6]свод!$E$98:$M$98,[6]свод!$E$101:$M$102</definedName>
    <definedName name="P1_SCOPE_SV_PRT" hidden="1">[6]свод!$E$23:$H$26,[6]свод!$E$28:$I$29,[6]свод!$E$32:$I$36,[6]свод!$E$38:$I$40,[6]свод!$E$42:$I$53,[6]свод!$E$55:$I$56,[6]свод!$E$58:$I$63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'[6]16'!$E$38:$I$38,'[6]16'!$E$41:$I$41,'[6]16'!$E$45:$I$47,'[6]16'!$E$49:$I$49,'[6]16'!$E$53:$I$54,'[6]16'!$E$56:$I$57,'[6]16'!$E$59:$I$59,'[6]16'!$E$9:$I$13</definedName>
    <definedName name="P2_SCOPE_4_PRT" hidden="1">'[6]4'!$P$25:$S$25,'[6]4'!$P$27:$S$31,'[6]4'!$U$14:$X$20,'[6]4'!$U$23:$X$23,'[6]4'!$U$25:$X$25,'[6]4'!$U$27:$X$31,'[6]4'!$Z$14:$AC$20,'[6]4'!$Z$23:$AC$23,'[6]4'!$Z$25:$AC$25</definedName>
    <definedName name="P2_SCOPE_5_PRT" hidden="1">'[6]5'!$P$25:$S$25,'[6]5'!$P$27:$S$31,'[6]5'!$U$14:$X$21,'[6]5'!$U$23:$X$23,'[6]5'!$U$25:$X$25,'[6]5'!$U$27:$X$31,'[6]5'!$Z$14:$AC$21,'[6]5'!$Z$23:$AC$23,'[6]5'!$Z$25:$AC$25</definedName>
    <definedName name="P2_SCOPE_F1_PRT" hidden="1">'[6]Ф-1 (для АО-энерго)'!$D$56:$E$59,'[6]Ф-1 (для АО-энерго)'!$D$34:$E$50,'[6]Ф-1 (для АО-энерго)'!$D$32:$E$32,'[6]Ф-1 (для АО-энерго)'!$D$23:$E$30</definedName>
    <definedName name="P2_SCOPE_F2_PRT" hidden="1">'[6]Ф-2 (для АО-энерго)'!$D$52:$G$54,'[6]Ф-2 (для АО-энерго)'!$C$21:$E$42,'[6]Ф-2 (для АО-энерго)'!$A$12:$E$12,'[6]Ф-2 (для АО-энерго)'!$C$8:$E$11</definedName>
    <definedName name="P2_SCOPE_PER_PRT" hidden="1">[6]перекрестка!$N$14:$N$25,[6]перекрестка!$N$27:$N$31,[6]перекрестка!$J$27:$K$31,[6]перекрестка!$F$27:$H$31,[6]перекрестка!$F$33:$H$37</definedName>
    <definedName name="P2_SCOPE_SV_PRT" hidden="1">[6]свод!$E$72:$I$79,[6]свод!$E$81:$I$81,[6]свод!$E$85:$H$88,[6]свод!$E$90:$I$90,[6]свод!$E$107:$I$112,[6]свод!$E$114:$I$117,[6]свод!$E$124:$H$127</definedName>
    <definedName name="P2_T1_Protect" hidden="1">#REF!,#REF!,#REF!,#REF!,#REF!,#REF!,#REF!,#REF!,#REF!</definedName>
    <definedName name="P3_SCOPE_F1_PRT" hidden="1">'[6]Ф-1 (для АО-энерго)'!$E$16:$E$17,'[6]Ф-1 (для АО-энерго)'!$C$4:$D$4,'[6]Ф-1 (для АО-энерго)'!$C$7:$E$10,'[6]Ф-1 (для АО-энерго)'!$A$11:$E$11</definedName>
    <definedName name="P3_SCOPE_PER_PRT" hidden="1">[6]перекрестка!$J$33:$K$37,[6]перекрестка!$N$33:$N$37,[6]перекрестка!$F$39:$H$43,[6]перекрестка!$J$39:$K$43,[6]перекрестка!$N$39:$N$43</definedName>
    <definedName name="P3_SCOPE_SV_PRT" hidden="1">[6]свод!$D$135:$G$135,[6]свод!$I$135:$I$140,[6]свод!$H$137:$H$140,[6]свод!$D$138:$G$140,[6]свод!$E$15:$I$16,[6]свод!$E$120:$I$121,[6]свод!$E$18:$I$19</definedName>
    <definedName name="P4_SCOPE_F1_PRT" hidden="1">'[6]Ф-1 (для АО-энерго)'!$C$13:$E$13,'[6]Ф-1 (для АО-энерго)'!$A$14:$E$14,'[6]Ф-1 (для АО-энерго)'!$C$23:$C$50,'[6]Ф-1 (для АО-энерго)'!$C$54:$C$95</definedName>
    <definedName name="P4_SCOPE_PER_PRT" hidden="1">[6]перекрестка!$F$45:$H$49,[6]перекрестка!$J$45:$K$49,[6]перекрестка!$N$45:$N$49,[6]перекрестка!$F$53:$G$64,[6]перекрестка!$H$54:$H$58</definedName>
    <definedName name="P5_SCOPE_PER_PRT" hidden="1">[6]перекрестка!$H$60:$H$64,[6]перекрестка!$J$53:$J$64,[6]перекрестка!$K$54:$K$58,[6]перекрестка!$K$60:$K$64,[6]перекрестка!$N$53:$N$64</definedName>
    <definedName name="P6_SCOPE_PER_PRT" hidden="1">[6]перекрестка!$F$66:$H$70,[6]перекрестка!$J$66:$K$70,[6]перекрестка!$N$66:$N$70,[6]перекрестка!$F$72:$H$76,[6]перекрестка!$J$72:$K$76</definedName>
    <definedName name="P7_SCOPE_PER_PRT" hidden="1">[6]перекрестка!$N$72:$N$76,[6]перекрестка!$F$78:$H$82,[6]перекрестка!$J$78:$K$82,[6]перекрестка!$N$78:$N$82,[6]перекрестка!$F$84:$H$88</definedName>
    <definedName name="P8_SCOPE_PER_PRT" hidden="1">[6]перекрестка!$J$84:$K$88,[6]перекрестка!$N$84:$N$88,[6]перекрестка!$F$14:$G$25,P1_SCOPE_PER_PRT,P2_SCOPE_PER_PRT,P3_SCOPE_PER_PRT,P4_SCOPE_PER_PRT</definedName>
    <definedName name="REGION_LIST">'[5]субъекты РФ'!$A$2:$A$78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'[7]#ССЫЛКА'!$A$8:$C$98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'[7]#ССЫЛКА'!$A$8:$C$98</definedName>
    <definedName name="РН1" hidden="1">'[7]#ССЫЛКА'!$A$8:$C$98</definedName>
    <definedName name="РНПК_оптим" hidden="1">'[8]#ССЫЛКА'!$A$8:$C$98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" i="1" l="1"/>
  <c r="H65" i="1" s="1"/>
  <c r="H63" i="1"/>
  <c r="H42" i="1"/>
  <c r="F37" i="1"/>
  <c r="G26" i="1"/>
  <c r="G25" i="1" s="1"/>
  <c r="H30" i="1"/>
  <c r="H28" i="1"/>
  <c r="F26" i="1"/>
  <c r="F25" i="1" s="1"/>
  <c r="E26" i="1"/>
  <c r="E25" i="1" s="1"/>
  <c r="G14" i="1"/>
  <c r="E14" i="1"/>
  <c r="G66" i="1"/>
  <c r="H18" i="1"/>
  <c r="H17" i="1"/>
  <c r="G64" i="1"/>
  <c r="F14" i="1"/>
  <c r="H15" i="1"/>
  <c r="E13" i="1" l="1"/>
  <c r="E62" i="1"/>
  <c r="H14" i="1"/>
  <c r="F13" i="1"/>
  <c r="F62" i="1"/>
  <c r="G13" i="1"/>
  <c r="G62" i="1"/>
  <c r="G61" i="1" s="1"/>
  <c r="H38" i="1"/>
  <c r="H37" i="1" s="1"/>
  <c r="F66" i="1"/>
  <c r="H66" i="1" s="1"/>
  <c r="H16" i="1"/>
  <c r="H26" i="1"/>
  <c r="H25" i="1" s="1"/>
  <c r="F64" i="1"/>
  <c r="H64" i="1" s="1"/>
  <c r="F61" i="1" l="1"/>
  <c r="H62" i="1"/>
  <c r="H61" i="1" s="1"/>
  <c r="E61" i="1"/>
  <c r="H13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<sst xmlns="http://schemas.openxmlformats.org/spreadsheetml/2006/main" count="60" uniqueCount="26">
  <si>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</si>
  <si>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</si>
  <si>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</si>
  <si>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</si>
  <si>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</si>
  <si>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</si>
  <si>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</si>
  <si>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</si>
  <si>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</si>
  <si>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</si>
  <si>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</si>
  <si>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</si>
  <si>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</si>
  <si>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</si>
  <si>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</si>
  <si>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</si>
  <si>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</si>
  <si>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</si>
  <si>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</si>
  <si>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</si>
  <si>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</si>
  <si>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</si>
  <si>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</si>
  <si>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</si>
  <si>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Август 2022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</si>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</sst>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4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5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0" xfId="0" applyFont="1" applyAlignment="1"/>
    <xf numFmtId="4" fontId="13" fillId="0" borderId="13" xfId="0" applyFont="1" applyBorder="1" applyAlignment="1">
      <alignment vertical="center" wrapText="1"/>
    </xf>
    <xf numFmtId="4" fontId="13" fillId="0" borderId="14" xfId="0" applyFont="1" applyBorder="1" applyAlignment="1">
      <alignment vertical="center" wrapText="1"/>
    </xf>
    <xf numFmtId="4" fontId="13" fillId="0" borderId="15" xfId="0" applyFont="1" applyBorder="1" applyAlignment="1">
      <alignment vertical="center" wrapText="1"/>
    </xf>
    <xf numFmtId="4" fontId="13" fillId="0" borderId="16" xfId="0" applyFont="1" applyBorder="1" applyAlignment="1">
      <alignment vertical="center" wrapText="1"/>
    </xf>
    <xf numFmtId="164" fontId="13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40;&#1054;%20&#1070;&#1058;&#1069;&#1050;/2022/&#1040;&#1074;&#1075;&#1091;&#1089;&#1090;%202022%20&#1075;&#1086;&#1076;&#1072;%20&#1070;&#1058;&#1069;&#1050;/&#1086;&#1090;&#1095;&#1105;&#1090;&#1099;/&#1054;&#1090;&#1095;&#1105;&#1090;&#1099;%2046&#1069;&#1057;%20&#1080;%2046&#1069;&#1069;/46&#1069;&#1057;%20&#1040;&#1074;&#1075;&#1091;&#1089;&#1090;%202022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АПБЭ"/>
      <sheetName val="Радужный"/>
      <sheetName val="Раздел 2А (2)"/>
      <sheetName val="Раздел 2Б (2)"/>
      <sheetName val="Шаблон 46 ЭСК"/>
      <sheetName val="46 сводная"/>
      <sheetName val="АПБЭ (2)"/>
      <sheetName val="Шаблон 46 ГП"/>
      <sheetName val="Структура в РЭК"/>
      <sheetName val="АПБЭ ИТОГО"/>
      <sheetName val="Лист8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 до 26"/>
      <sheetName val="Лист3"/>
      <sheetName val="Лист4"/>
      <sheetName val="101 до 26"/>
      <sheetName val="Лист6"/>
      <sheetName val="134 до 26"/>
      <sheetName val="135 до 26"/>
      <sheetName val="136 до 26"/>
      <sheetName val="Распределение услуг"/>
      <sheetName val="Лист7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Отчёт в РСТ до 20 числа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Форма 1 СТС наш"/>
      <sheetName val="Закрытие"/>
      <sheetName val="сбор"/>
      <sheetName val="1 Цены производителе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E72" sqref="E72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25</v>
      </c>
    </row>
    <row r="4" spans="1:8" s="5" customFormat="1" ht="15.75" x14ac:dyDescent="0.25">
      <c r="A4" s="5" t="s">
        <v>1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33.6" customHeight="1" x14ac:dyDescent="0.2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13</v>
      </c>
      <c r="B13" s="32" t="s">
        <v>14</v>
      </c>
      <c r="C13" s="33" t="s">
        <v>15</v>
      </c>
      <c r="D13" s="34"/>
      <c r="E13" s="35">
        <f>SUM(E14:E18)</f>
        <v>0.15634000000000001</v>
      </c>
      <c r="F13" s="35">
        <f>SUM(F14:F18)</f>
        <v>2.2814449999999997</v>
      </c>
      <c r="G13" s="35">
        <f>SUM(G14:G18)</f>
        <v>2.8427880000000001</v>
      </c>
      <c r="H13" s="35">
        <f t="shared" ref="H13:H18" si="0">SUM(E13:G13)</f>
        <v>5.2805730000000004</v>
      </c>
    </row>
    <row r="14" spans="1:8" ht="16.5" customHeight="1" x14ac:dyDescent="0.2">
      <c r="A14" s="36"/>
      <c r="B14" s="37" t="s">
        <v>16</v>
      </c>
      <c r="C14" s="38"/>
      <c r="D14" s="34"/>
      <c r="E14" s="34">
        <f>E19-E16</f>
        <v>0.15634000000000001</v>
      </c>
      <c r="F14" s="34">
        <f>F19-F16</f>
        <v>1.8159919999999998</v>
      </c>
      <c r="G14" s="34">
        <f>G19-G16</f>
        <v>0.268812</v>
      </c>
      <c r="H14" s="35">
        <f t="shared" si="0"/>
        <v>2.2411439999999998</v>
      </c>
    </row>
    <row r="15" spans="1:8" ht="16.5" x14ac:dyDescent="0.2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18</v>
      </c>
      <c r="C16" s="38"/>
      <c r="D16" s="40"/>
      <c r="E16" s="40"/>
      <c r="F16" s="41">
        <v>0.36085400000000001</v>
      </c>
      <c r="G16" s="41">
        <v>7.0626999999999995E-2</v>
      </c>
      <c r="H16" s="40">
        <f t="shared" si="0"/>
        <v>0.431481</v>
      </c>
    </row>
    <row r="17" spans="1:8" ht="33" x14ac:dyDescent="0.2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 x14ac:dyDescent="0.2">
      <c r="A18" s="44"/>
      <c r="B18" s="45" t="s">
        <v>20</v>
      </c>
      <c r="C18" s="46"/>
      <c r="D18" s="47"/>
      <c r="E18" s="47"/>
      <c r="F18" s="48">
        <v>0.104599</v>
      </c>
      <c r="G18" s="48">
        <v>2.503349</v>
      </c>
      <c r="H18" s="47">
        <f t="shared" si="0"/>
        <v>2.6079479999999999</v>
      </c>
    </row>
    <row r="19" spans="1:8" ht="16.5" x14ac:dyDescent="0.2">
      <c r="A19" s="49"/>
      <c r="B19" s="50"/>
      <c r="C19" s="51"/>
      <c r="D19" s="52"/>
      <c r="E19" s="53">
        <v>0.15634000000000001</v>
      </c>
      <c r="F19" s="53">
        <v>2.1768459999999998</v>
      </c>
      <c r="G19" s="53">
        <v>0.33943899999999999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x14ac:dyDescent="0.2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x14ac:dyDescent="0.2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 x14ac:dyDescent="0.2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 x14ac:dyDescent="0.2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0.22806000000000001</v>
      </c>
      <c r="G25" s="35">
        <f>G26</f>
        <v>0.13555400000000001</v>
      </c>
      <c r="H25" s="35">
        <f>SUM(H26:H30)</f>
        <v>1.2966600000000001</v>
      </c>
    </row>
    <row r="26" spans="1:8" ht="16.5" customHeight="1" x14ac:dyDescent="0.2">
      <c r="A26" s="36"/>
      <c r="B26" s="37" t="s">
        <v>16</v>
      </c>
      <c r="C26" s="38"/>
      <c r="D26" s="41"/>
      <c r="E26" s="41">
        <f>E32-E28</f>
        <v>0</v>
      </c>
      <c r="F26" s="41">
        <f>F32-F28</f>
        <v>8.7333000000000022E-2</v>
      </c>
      <c r="G26" s="41">
        <f>G32-G28</f>
        <v>0.13555400000000001</v>
      </c>
      <c r="H26" s="40">
        <f>D26+E26+F26+G26</f>
        <v>0.22288700000000003</v>
      </c>
    </row>
    <row r="27" spans="1:8" ht="16.5" x14ac:dyDescent="0.2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 x14ac:dyDescent="0.2">
      <c r="A28" s="36"/>
      <c r="B28" s="39" t="s">
        <v>18</v>
      </c>
      <c r="C28" s="38"/>
      <c r="D28" s="41"/>
      <c r="E28" s="41"/>
      <c r="F28" s="41">
        <v>0.13952999999999999</v>
      </c>
      <c r="G28" s="41">
        <v>3.1363000000000002E-2</v>
      </c>
      <c r="H28" s="40">
        <f>SUM(E28:G28)</f>
        <v>0.17089299999999999</v>
      </c>
    </row>
    <row r="29" spans="1:8" ht="33" x14ac:dyDescent="0.2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 x14ac:dyDescent="0.2">
      <c r="A30" s="56"/>
      <c r="B30" s="45" t="s">
        <v>20</v>
      </c>
      <c r="C30" s="57"/>
      <c r="D30" s="41"/>
      <c r="E30" s="41"/>
      <c r="F30" s="41">
        <v>1.1969999999999999E-3</v>
      </c>
      <c r="G30" s="41">
        <v>0.90168300000000001</v>
      </c>
      <c r="H30" s="40">
        <f>D30+E30+F30+G30</f>
        <v>0.90288000000000002</v>
      </c>
    </row>
    <row r="32" spans="1:8" x14ac:dyDescent="0.2">
      <c r="E32" s="58">
        <v>0</v>
      </c>
      <c r="F32" s="58">
        <v>0.22686300000000001</v>
      </c>
      <c r="G32" s="58">
        <v>0.16691700000000001</v>
      </c>
    </row>
    <row r="33" spans="1:8" ht="16.5" hidden="1" x14ac:dyDescent="0.2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"/>
    <row r="45" spans="1:8" s="59" customFormat="1" ht="16.5" hidden="1" thickBot="1" x14ac:dyDescent="0.25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 x14ac:dyDescent="0.25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 x14ac:dyDescent="0.25">
      <c r="E47" s="62"/>
      <c r="F47" s="63"/>
      <c r="G47" s="63"/>
      <c r="H47" s="63"/>
    </row>
    <row r="48" spans="1:8" s="59" customFormat="1" ht="16.5" hidden="1" thickBot="1" x14ac:dyDescent="0.25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 x14ac:dyDescent="0.25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 x14ac:dyDescent="0.25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"/>
    <row r="52" spans="5:8" s="59" customFormat="1" hidden="1" x14ac:dyDescent="0.2"/>
    <row r="53" spans="5:8" s="59" customFormat="1" ht="16.5" hidden="1" thickBot="1" x14ac:dyDescent="0.25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 x14ac:dyDescent="0.25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 x14ac:dyDescent="0.25">
      <c r="E55" s="62"/>
      <c r="F55" s="63"/>
      <c r="G55" s="63"/>
      <c r="H55" s="63" t="s">
        <v>23</v>
      </c>
    </row>
    <row r="56" spans="5:8" s="59" customFormat="1" ht="16.5" hidden="1" thickBot="1" x14ac:dyDescent="0.25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 x14ac:dyDescent="0.25">
      <c r="E57" s="62"/>
      <c r="F57" s="63">
        <v>0.309</v>
      </c>
      <c r="G57" s="63"/>
      <c r="H57" s="63">
        <v>0.309</v>
      </c>
    </row>
    <row r="58" spans="5:8" s="59" customFormat="1" ht="16.5" hidden="1" thickBot="1" x14ac:dyDescent="0.25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"/>
    <row r="60" spans="5:8" s="59" customFormat="1" hidden="1" x14ac:dyDescent="0.2"/>
    <row r="61" spans="5:8" s="59" customFormat="1" ht="16.5" hidden="1" thickBot="1" x14ac:dyDescent="0.25">
      <c r="E61" s="64">
        <f>SUM(E62:E66)</f>
        <v>0.77297185213127129</v>
      </c>
      <c r="F61" s="64">
        <f>SUM(F62:F66)</f>
        <v>2.6793781601101081</v>
      </c>
      <c r="G61" s="64">
        <f>SUM(G62:G66)</f>
        <v>8.4197287727309504</v>
      </c>
      <c r="H61" s="64">
        <f>SUM(H62:H66)</f>
        <v>11.872078784972331</v>
      </c>
    </row>
    <row r="62" spans="5:8" s="59" customFormat="1" ht="16.5" hidden="1" thickBot="1" x14ac:dyDescent="0.25">
      <c r="E62" s="64">
        <f>E54/E46*E14</f>
        <v>0.77297185213127129</v>
      </c>
      <c r="F62" s="64">
        <f>F54/F46*F14</f>
        <v>1.5501473107230135</v>
      </c>
      <c r="G62" s="64">
        <f>G54/G46*G14</f>
        <v>0.76570141073236586</v>
      </c>
      <c r="H62" s="64">
        <f>SUM(E62:G62)</f>
        <v>3.0888205735866507</v>
      </c>
    </row>
    <row r="63" spans="5:8" s="59" customFormat="1" ht="16.5" hidden="1" thickBot="1" x14ac:dyDescent="0.25">
      <c r="E63" s="64"/>
      <c r="F63" s="64"/>
      <c r="G63" s="64"/>
      <c r="H63" s="64">
        <f>SUM(E63:G63)</f>
        <v>0</v>
      </c>
    </row>
    <row r="64" spans="5:8" s="59" customFormat="1" ht="16.5" hidden="1" thickBot="1" x14ac:dyDescent="0.25">
      <c r="E64" s="64"/>
      <c r="F64" s="64">
        <f>F56/F48*F16</f>
        <v>0.79223022842639612</v>
      </c>
      <c r="G64" s="64">
        <f>G56/G48*G16</f>
        <v>9.9132090011614382E-2</v>
      </c>
      <c r="H64" s="64">
        <f>SUM(E64:G64)</f>
        <v>0.8913623184380105</v>
      </c>
    </row>
    <row r="65" spans="5:8" s="59" customFormat="1" ht="16.5" hidden="1" thickBot="1" x14ac:dyDescent="0.25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 x14ac:dyDescent="0.25">
      <c r="E66" s="64"/>
      <c r="F66" s="64">
        <f>F58/F50*F18</f>
        <v>0.33700062096069872</v>
      </c>
      <c r="G66" s="64">
        <f>G58/G50*G18</f>
        <v>7.55489527198697</v>
      </c>
      <c r="H66" s="64">
        <f>SUM(E66:G66)</f>
        <v>7.8918958929476686</v>
      </c>
    </row>
    <row r="67" spans="5:8" s="59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2022-09-15T06:40:52Z</dcterms:created>
  <dcterms:modified xsi:type="dcterms:W3CDTF">2022-09-15T06:41:16Z</dcterms:modified>
</cp:coreProperties>
</file>